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lank Cost Sheet" sheetId="1" r:id="rId1"/>
    <sheet name="Military Rigger" sheetId="2" r:id="rId2"/>
    <sheet name="Senses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<sst xmlns="http://schemas.openxmlformats.org/spreadsheetml/2006/main" count="93" uniqueCount="43">
  <si>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Cybersuite Cost Calculator</t>
  </si>
  <si>
    <t>Modifiers</t>
  </si>
  <si>
    <t>Adapsin</t>
  </si>
  <si>
    <t>Biocompatibility (Cyberware)</t>
  </si>
  <si>
    <t>Yes</t>
  </si>
  <si>
    <t>No</t>
  </si>
  <si>
    <t>X</t>
  </si>
  <si>
    <t>Cost</t>
  </si>
  <si>
    <t>Essence</t>
  </si>
  <si>
    <t>Suite Name:</t>
  </si>
  <si>
    <t>Total Cost (Standard):</t>
  </si>
  <si>
    <t>Suite Cost (Standard):</t>
  </si>
  <si>
    <t>Suite Essence (Standard):</t>
  </si>
  <si>
    <t>Suite Cost (Alpha):</t>
  </si>
  <si>
    <t>Suite Essence (Alpha):</t>
  </si>
  <si>
    <t>Suite Cost (Beta):</t>
  </si>
  <si>
    <t>Suite Essence (Beta):</t>
  </si>
  <si>
    <t>Suite Cost (Delta):</t>
  </si>
  <si>
    <t>Suite Essence (Delta):</t>
  </si>
  <si>
    <t>Cybereyes</t>
  </si>
  <si>
    <t>Rating</t>
  </si>
  <si>
    <t>Cyberware</t>
  </si>
  <si>
    <t>Military Rigger</t>
  </si>
  <si>
    <t>Attention Coprocessor</t>
  </si>
  <si>
    <t>Encephalon Rating</t>
  </si>
  <si>
    <t>Math SPU</t>
  </si>
  <si>
    <t>Implanted Comlink w/hotsim upgrade</t>
  </si>
  <si>
    <t>Control Rig</t>
  </si>
  <si>
    <t>Simsense Booster</t>
  </si>
  <si>
    <t xml:space="preserve"> - Flare Compensation</t>
  </si>
  <si>
    <t xml:space="preserve"> - Low-Light Vision</t>
  </si>
  <si>
    <t xml:space="preserve"> - Smartlink</t>
  </si>
  <si>
    <t xml:space="preserve"> - Thermographic Vision</t>
  </si>
  <si>
    <t xml:space="preserve"> - Vision Magnification</t>
  </si>
  <si>
    <t xml:space="preserve"> - Vision Enhancement</t>
  </si>
  <si>
    <t>Cyberears</t>
  </si>
  <si>
    <t xml:space="preserve"> - Damper</t>
  </si>
  <si>
    <t xml:space="preserve"> - Increased Sensitivity</t>
  </si>
  <si>
    <t xml:space="preserve"> - Audio Enhancement</t>
  </si>
  <si>
    <t xml:space="preserve"> - Spatial Recognizer</t>
  </si>
  <si>
    <t>Senses</t>
  </si>
  <si>
    <t>Costs Breakdown</t>
  </si>
  <si>
    <t>Essence (Standard):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</si>
</sst>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right"/>
    </xf>
    <xf numFmtId="3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A8" sqref="A8"/>
    </sheetView>
  </sheetViews>
  <sheetFormatPr defaultColWidth="9.140625" defaultRowHeight="12.75"/>
  <cols>
    <col min="1" max="1" width="24.57421875" style="0" customWidth="1"/>
    <col min="2" max="2" width="10.57421875" style="0" customWidth="1"/>
    <col min="5" max="5" width="4.28125" style="0" customWidth="1"/>
    <col min="6" max="6" width="14.140625" style="0" customWidth="1"/>
    <col min="8" max="8" width="11.57421875" style="0" customWidth="1"/>
  </cols>
  <sheetData>
    <row r="1" spans="1:7" ht="18">
      <c r="A1" s="12" t="s">
        <v>0</v>
      </c>
      <c r="B1" s="12"/>
      <c r="C1" s="12"/>
      <c r="D1" s="12"/>
      <c r="E1" s="12"/>
      <c r="F1" s="12"/>
      <c r="G1" s="12"/>
    </row>
    <row r="3" spans="1:6" ht="12.75">
      <c r="A3" s="4" t="s">
        <v>1</v>
      </c>
      <c r="B3" s="3" t="s">
        <v>4</v>
      </c>
      <c r="C3" s="3" t="s">
        <v>5</v>
      </c>
      <c r="F3" s="11" t="s">
        <v>9</v>
      </c>
    </row>
    <row r="4" spans="1:3" ht="12.75">
      <c r="A4" s="2" t="s">
        <v>2</v>
      </c>
      <c r="B4" s="1"/>
      <c r="C4" s="1" t="s">
        <v>6</v>
      </c>
    </row>
    <row r="5" spans="1:8" ht="12.75">
      <c r="A5" s="2" t="s">
        <v>3</v>
      </c>
      <c r="B5" s="1"/>
      <c r="C5" s="1" t="s">
        <v>6</v>
      </c>
      <c r="F5" s="13" t="s">
        <v>41</v>
      </c>
      <c r="G5" s="14"/>
      <c r="H5" s="15"/>
    </row>
    <row r="6" spans="6:8" ht="12.75">
      <c r="F6" s="5"/>
      <c r="G6" s="6" t="s">
        <v>10</v>
      </c>
      <c r="H6" s="7">
        <f>SUM(C8:C60)</f>
        <v>0</v>
      </c>
    </row>
    <row r="7" spans="1:8" ht="12.75">
      <c r="A7" s="4" t="s">
        <v>21</v>
      </c>
      <c r="B7" s="3" t="s">
        <v>20</v>
      </c>
      <c r="C7" s="3" t="s">
        <v>7</v>
      </c>
      <c r="D7" s="3" t="s">
        <v>8</v>
      </c>
      <c r="F7" s="8"/>
      <c r="G7" s="9" t="s">
        <v>42</v>
      </c>
      <c r="H7" s="10">
        <f>IF(ISBLANK($B$4),IF(ISBLANK($B$5),SUM($D$8:$D$60),SUM($D$8:$D$60)*0.9),IF(ISBLANK($B$5),SUM($D$8:$D$60)*0.9,SUM($D$8:$D$60)*0.8))</f>
        <v>0</v>
      </c>
    </row>
    <row r="8" spans="2:8" ht="12.75">
      <c r="B8" s="1"/>
      <c r="C8" s="1"/>
      <c r="D8" s="1"/>
      <c r="F8" s="5"/>
      <c r="G8" s="6" t="s">
        <v>11</v>
      </c>
      <c r="H8" s="7">
        <f>H6*0.9</f>
        <v>0</v>
      </c>
    </row>
    <row r="9" spans="2:8" ht="12.75">
      <c r="B9" s="1"/>
      <c r="C9" s="1"/>
      <c r="D9" s="1"/>
      <c r="F9" s="8"/>
      <c r="G9" s="9" t="s">
        <v>12</v>
      </c>
      <c r="H9" s="10">
        <f>IF(ISBLANK($B$4),IF(ISBLANK($B$5),SUM($D$8:$D$60)*0.9,SUM($D$8:$D$60)*0.8),IF(ISBLANK($B$5),SUM($D$8:$D$60)*0.8,SUM($D$8:$D$60)*0.7))</f>
        <v>0</v>
      </c>
    </row>
    <row r="10" spans="2:8" ht="12.75">
      <c r="B10" s="1"/>
      <c r="C10" s="1"/>
      <c r="D10" s="1"/>
      <c r="F10" s="5"/>
      <c r="G10" s="6" t="s">
        <v>13</v>
      </c>
      <c r="H10" s="7">
        <f>(H6*2)*0.9</f>
        <v>0</v>
      </c>
    </row>
    <row r="11" spans="2:8" ht="12.75">
      <c r="B11" s="1"/>
      <c r="C11" s="1"/>
      <c r="D11" s="1"/>
      <c r="F11" s="8"/>
      <c r="G11" s="9" t="s">
        <v>14</v>
      </c>
      <c r="H11" s="10">
        <f>IF(ISBLANK($B$4),IF(ISBLANK($B$5),SUM($D$8:$D$60)*0.7,SUM($D$8:$D$60)*0.6),IF(ISBLANK($B$5),SUM($D$8:$D$60)*0.6,SUM($D$8:$D$60)*0.5))</f>
        <v>0</v>
      </c>
    </row>
    <row r="12" spans="2:8" ht="12.75">
      <c r="B12" s="1"/>
      <c r="C12" s="1"/>
      <c r="D12" s="1"/>
      <c r="F12" s="5"/>
      <c r="G12" s="6" t="s">
        <v>15</v>
      </c>
      <c r="H12" s="7">
        <f>(H6*4)*0.9</f>
        <v>0</v>
      </c>
    </row>
    <row r="13" spans="2:8" ht="12.75">
      <c r="B13" s="1"/>
      <c r="C13" s="1"/>
      <c r="D13" s="1"/>
      <c r="F13" s="8"/>
      <c r="G13" s="9" t="s">
        <v>16</v>
      </c>
      <c r="H13" s="10">
        <f>IF(ISBLANK($B$4),IF(ISBLANK($B$5),SUM($D$8:$D$60)*0.6,SUM($D$8:$D$60)*0.5),IF(ISBLANK($B$5),SUM($D$8:$D$60)*0.5,SUM($D$8:$D$60)*0.4))</f>
        <v>0</v>
      </c>
    </row>
    <row r="14" spans="2:8" ht="12.75">
      <c r="B14" s="1"/>
      <c r="C14" s="1"/>
      <c r="D14" s="1"/>
      <c r="F14" s="5"/>
      <c r="G14" s="6" t="s">
        <v>17</v>
      </c>
      <c r="H14" s="7">
        <f>(H6*10)*0.9</f>
        <v>0</v>
      </c>
    </row>
    <row r="15" spans="2:8" ht="12.75">
      <c r="B15" s="1"/>
      <c r="C15" s="1"/>
      <c r="D15" s="1"/>
      <c r="F15" s="8"/>
      <c r="G15" s="9" t="s">
        <v>18</v>
      </c>
      <c r="H15" s="10">
        <f>IF(ISBLANK($B$4),IF(ISBLANK($B$5),SUM($D$8:$D$60)*0.4,SUM($D$8:$D$60)*0.3),IF(ISBLANK($B$5),SUM($D$8:$D$60)*0.3,SUM($D$8:$D$60)*0.2))</f>
        <v>0</v>
      </c>
    </row>
    <row r="16" spans="2:4" ht="12.75">
      <c r="B16" s="1"/>
      <c r="C16" s="1"/>
      <c r="D16" s="1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  <row r="52" spans="2:4" ht="12.75">
      <c r="B52" s="1"/>
      <c r="C52" s="1"/>
      <c r="D52" s="1"/>
    </row>
    <row r="53" spans="2:4" ht="12.75">
      <c r="B53" s="1"/>
      <c r="C53" s="1"/>
      <c r="D53" s="1"/>
    </row>
    <row r="54" spans="2:4" ht="12.75">
      <c r="B54" s="1"/>
      <c r="C54" s="1"/>
      <c r="D54" s="1"/>
    </row>
    <row r="55" spans="2:4" ht="12.75">
      <c r="B55" s="1"/>
      <c r="C55" s="1"/>
      <c r="D55" s="1"/>
    </row>
    <row r="56" spans="2:4" ht="12.75">
      <c r="B56" s="1"/>
      <c r="C56" s="1"/>
      <c r="D56" s="1"/>
    </row>
    <row r="57" spans="2:4" ht="12.75">
      <c r="B57" s="1"/>
      <c r="C57" s="1"/>
      <c r="D57" s="1"/>
    </row>
    <row r="58" spans="2:4" ht="12.75">
      <c r="B58" s="1"/>
      <c r="C58" s="1"/>
      <c r="D58" s="1"/>
    </row>
    <row r="59" spans="2:4" ht="12.75">
      <c r="B59" s="1"/>
      <c r="C59" s="1"/>
      <c r="D59" s="1"/>
    </row>
    <row r="60" spans="2:4" ht="12.75">
      <c r="B60" s="1"/>
      <c r="C60" s="1"/>
      <c r="D60" s="1"/>
    </row>
  </sheetData>
  <mergeCells count="2">
    <mergeCell ref="A1:G1"/>
    <mergeCell ref="F5:H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G3" sqref="G3"/>
    </sheetView>
  </sheetViews>
  <sheetFormatPr defaultColWidth="9.140625" defaultRowHeight="12.75"/>
  <cols>
    <col min="1" max="1" width="24.57421875" style="0" customWidth="1"/>
    <col min="2" max="2" width="10.57421875" style="0" customWidth="1"/>
    <col min="5" max="5" width="4.28125" style="0" customWidth="1"/>
    <col min="6" max="6" width="14.140625" style="0" customWidth="1"/>
    <col min="8" max="8" width="11.57421875" style="0" customWidth="1"/>
  </cols>
  <sheetData>
    <row r="1" spans="1:7" ht="18">
      <c r="A1" s="12" t="s">
        <v>0</v>
      </c>
      <c r="B1" s="12"/>
      <c r="C1" s="12"/>
      <c r="D1" s="12"/>
      <c r="E1" s="12"/>
      <c r="F1" s="12"/>
      <c r="G1" s="12"/>
    </row>
    <row r="3" spans="1:7" ht="12.75">
      <c r="A3" s="4" t="s">
        <v>1</v>
      </c>
      <c r="B3" s="3" t="s">
        <v>4</v>
      </c>
      <c r="C3" s="3" t="s">
        <v>5</v>
      </c>
      <c r="F3" s="11" t="s">
        <v>9</v>
      </c>
      <c r="G3" t="s">
        <v>22</v>
      </c>
    </row>
    <row r="4" spans="1:3" ht="12.75">
      <c r="A4" s="2" t="s">
        <v>2</v>
      </c>
      <c r="B4" s="1"/>
      <c r="C4" s="1" t="s">
        <v>6</v>
      </c>
    </row>
    <row r="5" spans="1:8" ht="12.75">
      <c r="A5" s="2" t="s">
        <v>3</v>
      </c>
      <c r="B5" s="1" t="s">
        <v>6</v>
      </c>
      <c r="C5" s="1"/>
      <c r="F5" s="13" t="s">
        <v>41</v>
      </c>
      <c r="G5" s="14"/>
      <c r="H5" s="15"/>
    </row>
    <row r="6" spans="6:8" ht="12.75">
      <c r="F6" s="5"/>
      <c r="G6" s="6" t="s">
        <v>10</v>
      </c>
      <c r="H6" s="7">
        <f>SUM(C8:C60)</f>
        <v>173500</v>
      </c>
    </row>
    <row r="7" spans="1:8" ht="12.75">
      <c r="A7" s="4" t="s">
        <v>21</v>
      </c>
      <c r="B7" s="3" t="s">
        <v>20</v>
      </c>
      <c r="C7" s="3" t="s">
        <v>7</v>
      </c>
      <c r="D7" s="3" t="s">
        <v>8</v>
      </c>
      <c r="F7" s="8"/>
      <c r="G7" s="9" t="s">
        <v>42</v>
      </c>
      <c r="H7" s="10">
        <f>IF(ISBLANK($B$4),IF(ISBLANK($B$5),SUM($D$8:$D$60),SUM($D$8:$D$60)*0.9),IF(ISBLANK($B$5),SUM($D$8:$D$60)*0.9,SUM($D$8:$D$60)*0.8))</f>
        <v>2.835</v>
      </c>
    </row>
    <row r="8" spans="1:8" ht="12.75">
      <c r="A8" t="s">
        <v>23</v>
      </c>
      <c r="B8" s="1">
        <v>3</v>
      </c>
      <c r="C8" s="1">
        <v>9000</v>
      </c>
      <c r="D8" s="1">
        <v>0.3</v>
      </c>
      <c r="F8" s="5"/>
      <c r="G8" s="6" t="s">
        <v>11</v>
      </c>
      <c r="H8" s="7">
        <f>H6*0.9</f>
        <v>156150</v>
      </c>
    </row>
    <row r="9" spans="1:8" ht="12.75">
      <c r="A9" t="s">
        <v>24</v>
      </c>
      <c r="B9" s="1">
        <v>2</v>
      </c>
      <c r="C9" s="1">
        <v>75000</v>
      </c>
      <c r="D9" s="1">
        <v>1.5</v>
      </c>
      <c r="F9" s="8"/>
      <c r="G9" s="9" t="s">
        <v>12</v>
      </c>
      <c r="H9" s="10">
        <f>IF(ISBLANK($B$4),IF(ISBLANK($B$5),SUM($D$8:$D$60)*0.9,SUM($D$8:$D$60)*0.8),IF(ISBLANK($B$5),SUM($D$8:$D$60)*0.8,SUM($D$8:$D$60)*0.7))</f>
        <v>2.52</v>
      </c>
    </row>
    <row r="10" spans="1:8" ht="12.75">
      <c r="A10" t="s">
        <v>25</v>
      </c>
      <c r="B10" s="1"/>
      <c r="C10" s="1">
        <v>4500</v>
      </c>
      <c r="D10" s="1">
        <v>0.15</v>
      </c>
      <c r="F10" s="5"/>
      <c r="G10" s="6" t="s">
        <v>13</v>
      </c>
      <c r="H10" s="7">
        <f>(H6*2)*0.9</f>
        <v>312300</v>
      </c>
    </row>
    <row r="11" spans="1:8" ht="12.75">
      <c r="A11" t="s">
        <v>26</v>
      </c>
      <c r="B11" s="1"/>
      <c r="C11" s="1">
        <v>10000</v>
      </c>
      <c r="D11" s="1">
        <v>0.2</v>
      </c>
      <c r="F11" s="8"/>
      <c r="G11" s="9" t="s">
        <v>14</v>
      </c>
      <c r="H11" s="10">
        <f>IF(ISBLANK($B$4),IF(ISBLANK($B$5),SUM($D$8:$D$60)*0.7,SUM($D$8:$D$60)*0.6),IF(ISBLANK($B$5),SUM($D$8:$D$60)*0.6,SUM($D$8:$D$60)*0.5))</f>
        <v>1.89</v>
      </c>
    </row>
    <row r="12" spans="1:8" ht="12.75">
      <c r="A12" t="s">
        <v>27</v>
      </c>
      <c r="B12" s="1"/>
      <c r="C12" s="1">
        <v>10000</v>
      </c>
      <c r="D12" s="1">
        <v>0.5</v>
      </c>
      <c r="F12" s="5"/>
      <c r="G12" s="6" t="s">
        <v>15</v>
      </c>
      <c r="H12" s="7">
        <f>(H6*4)*0.9</f>
        <v>624600</v>
      </c>
    </row>
    <row r="13" spans="1:8" ht="12.75">
      <c r="A13" t="s">
        <v>28</v>
      </c>
      <c r="B13" s="1"/>
      <c r="C13" s="1">
        <v>65000</v>
      </c>
      <c r="D13" s="1">
        <v>0.5</v>
      </c>
      <c r="F13" s="8"/>
      <c r="G13" s="9" t="s">
        <v>16</v>
      </c>
      <c r="H13" s="10">
        <f>IF(ISBLANK($B$4),IF(ISBLANK($B$5),SUM($D$8:$D$60)*0.6,SUM($D$8:$D$60)*0.5),IF(ISBLANK($B$5),SUM($D$8:$D$60)*0.5,SUM($D$8:$D$60)*0.4))</f>
        <v>1.575</v>
      </c>
    </row>
    <row r="14" spans="2:8" ht="12.75">
      <c r="B14" s="1"/>
      <c r="C14" s="1"/>
      <c r="D14" s="1"/>
      <c r="F14" s="5"/>
      <c r="G14" s="6" t="s">
        <v>17</v>
      </c>
      <c r="H14" s="7">
        <f>(H6*10)*0.9</f>
        <v>1561500</v>
      </c>
    </row>
    <row r="15" spans="2:8" ht="12.75">
      <c r="B15" s="1"/>
      <c r="C15" s="1"/>
      <c r="D15" s="1"/>
      <c r="F15" s="8"/>
      <c r="G15" s="9" t="s">
        <v>18</v>
      </c>
      <c r="H15" s="10">
        <f>IF(ISBLANK($B$4),IF(ISBLANK($B$5),SUM($D$8:$D$60)*0.4,SUM($D$8:$D$60)*0.3),IF(ISBLANK($B$5),SUM($D$8:$D$60)*0.3,SUM($D$8:$D$60)*0.2))</f>
        <v>0.945</v>
      </c>
    </row>
    <row r="16" spans="2:4" ht="12.75">
      <c r="B16" s="1"/>
      <c r="C16" s="1"/>
      <c r="D16" s="1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  <row r="52" spans="2:4" ht="12.75">
      <c r="B52" s="1"/>
      <c r="C52" s="1"/>
      <c r="D52" s="1"/>
    </row>
    <row r="53" spans="2:4" ht="12.75">
      <c r="B53" s="1"/>
      <c r="C53" s="1"/>
      <c r="D53" s="1"/>
    </row>
    <row r="54" spans="2:4" ht="12.75">
      <c r="B54" s="1"/>
      <c r="C54" s="1"/>
      <c r="D54" s="1"/>
    </row>
    <row r="55" spans="2:4" ht="12.75">
      <c r="B55" s="1"/>
      <c r="C55" s="1"/>
      <c r="D55" s="1"/>
    </row>
    <row r="56" spans="2:4" ht="12.75">
      <c r="B56" s="1"/>
      <c r="C56" s="1"/>
      <c r="D56" s="1"/>
    </row>
    <row r="57" spans="2:4" ht="12.75">
      <c r="B57" s="1"/>
      <c r="C57" s="1"/>
      <c r="D57" s="1"/>
    </row>
    <row r="58" spans="2:4" ht="12.75">
      <c r="B58" s="1"/>
      <c r="C58" s="1"/>
      <c r="D58" s="1"/>
    </row>
    <row r="59" spans="2:4" ht="12.75">
      <c r="B59" s="1"/>
      <c r="C59" s="1"/>
      <c r="D59" s="1"/>
    </row>
    <row r="60" spans="2:4" ht="12.75">
      <c r="B60" s="1"/>
      <c r="C60" s="1"/>
      <c r="D60" s="1"/>
    </row>
  </sheetData>
  <mergeCells count="2">
    <mergeCell ref="A1:G1"/>
    <mergeCell ref="F5:H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H7" sqref="H7"/>
    </sheetView>
  </sheetViews>
  <sheetFormatPr defaultColWidth="9.140625" defaultRowHeight="12.75"/>
  <cols>
    <col min="1" max="1" width="24.57421875" style="0" customWidth="1"/>
    <col min="2" max="2" width="10.57421875" style="0" customWidth="1"/>
    <col min="5" max="5" width="4.28125" style="0" customWidth="1"/>
    <col min="6" max="6" width="14.140625" style="0" customWidth="1"/>
    <col min="8" max="8" width="11.57421875" style="0" customWidth="1"/>
  </cols>
  <sheetData>
    <row r="1" spans="1:7" ht="18">
      <c r="A1" s="12" t="s">
        <v>0</v>
      </c>
      <c r="B1" s="12"/>
      <c r="C1" s="12"/>
      <c r="D1" s="12"/>
      <c r="E1" s="12"/>
      <c r="F1" s="12"/>
      <c r="G1" s="12"/>
    </row>
    <row r="3" spans="1:7" ht="12.75">
      <c r="A3" s="4" t="s">
        <v>1</v>
      </c>
      <c r="B3" s="3" t="s">
        <v>4</v>
      </c>
      <c r="C3" s="3" t="s">
        <v>5</v>
      </c>
      <c r="F3" s="11" t="s">
        <v>9</v>
      </c>
      <c r="G3" t="s">
        <v>40</v>
      </c>
    </row>
    <row r="4" spans="1:3" ht="12.75">
      <c r="A4" s="2" t="s">
        <v>2</v>
      </c>
      <c r="B4" s="1"/>
      <c r="C4" s="1" t="s">
        <v>6</v>
      </c>
    </row>
    <row r="5" spans="1:8" ht="12.75">
      <c r="A5" s="2" t="s">
        <v>3</v>
      </c>
      <c r="B5" s="1"/>
      <c r="C5" s="1" t="s">
        <v>6</v>
      </c>
      <c r="F5" s="13" t="s">
        <v>41</v>
      </c>
      <c r="G5" s="14"/>
      <c r="H5" s="15"/>
    </row>
    <row r="6" spans="6:8" ht="12.75">
      <c r="F6" s="5"/>
      <c r="G6" s="6" t="s">
        <v>10</v>
      </c>
      <c r="H6" s="7">
        <f>SUM(C8:C60)</f>
        <v>27500</v>
      </c>
    </row>
    <row r="7" spans="1:8" ht="12.75">
      <c r="A7" s="4" t="s">
        <v>21</v>
      </c>
      <c r="B7" s="3" t="s">
        <v>20</v>
      </c>
      <c r="C7" s="3" t="s">
        <v>7</v>
      </c>
      <c r="D7" s="3" t="s">
        <v>8</v>
      </c>
      <c r="F7" s="8"/>
      <c r="G7" s="9" t="s">
        <v>42</v>
      </c>
      <c r="H7" s="10">
        <f>IF(ISBLANK($B$4),IF(ISBLANK($B$5),SUM($D$8:$D$60),SUM($D$8:$D$60)*0.9),IF(ISBLANK($B$5),SUM($D$8:$D$60)*0.9,SUM($D$8:$D$60)*0.8))</f>
        <v>1.1</v>
      </c>
    </row>
    <row r="8" spans="1:8" ht="12.75">
      <c r="A8" t="s">
        <v>23</v>
      </c>
      <c r="B8" s="1">
        <v>3</v>
      </c>
      <c r="C8" s="1">
        <v>9000</v>
      </c>
      <c r="D8" s="1">
        <v>0.3</v>
      </c>
      <c r="F8" s="5"/>
      <c r="G8" s="6" t="s">
        <v>11</v>
      </c>
      <c r="H8" s="7">
        <f>H6*0.9</f>
        <v>24750</v>
      </c>
    </row>
    <row r="9" spans="1:8" ht="12.75">
      <c r="A9" t="s">
        <v>19</v>
      </c>
      <c r="B9" s="1">
        <v>4</v>
      </c>
      <c r="C9" s="1">
        <v>1500</v>
      </c>
      <c r="D9" s="1">
        <v>0.5</v>
      </c>
      <c r="F9" s="8"/>
      <c r="G9" s="9" t="s">
        <v>12</v>
      </c>
      <c r="H9" s="10">
        <f>IF(ISBLANK($B$4),IF(ISBLANK($B$5),SUM($D$8:$D$60)*0.9,SUM($D$8:$D$60)*0.8),IF(ISBLANK($B$5),SUM($D$8:$D$60)*0.8,SUM($D$8:$D$60)*0.7))</f>
        <v>0.9900000000000001</v>
      </c>
    </row>
    <row r="10" spans="1:8" ht="12.75">
      <c r="A10" t="s">
        <v>29</v>
      </c>
      <c r="B10" s="1"/>
      <c r="C10" s="1">
        <v>750</v>
      </c>
      <c r="D10" s="1"/>
      <c r="F10" s="5"/>
      <c r="G10" s="6" t="s">
        <v>13</v>
      </c>
      <c r="H10" s="7">
        <f>(H6*2)*0.9</f>
        <v>49500</v>
      </c>
    </row>
    <row r="11" spans="1:8" ht="12.75">
      <c r="A11" t="s">
        <v>30</v>
      </c>
      <c r="B11" s="1"/>
      <c r="C11" s="1">
        <v>1000</v>
      </c>
      <c r="D11" s="1"/>
      <c r="F11" s="8"/>
      <c r="G11" s="9" t="s">
        <v>14</v>
      </c>
      <c r="H11" s="10">
        <f>IF(ISBLANK($B$4),IF(ISBLANK($B$5),SUM($D$8:$D$60)*0.7,SUM($D$8:$D$60)*0.6),IF(ISBLANK($B$5),SUM($D$8:$D$60)*0.6,SUM($D$8:$D$60)*0.5))</f>
        <v>0.77</v>
      </c>
    </row>
    <row r="12" spans="1:8" ht="12.75">
      <c r="A12" t="s">
        <v>31</v>
      </c>
      <c r="B12" s="1"/>
      <c r="C12" s="1">
        <v>1000</v>
      </c>
      <c r="D12" s="1"/>
      <c r="F12" s="5"/>
      <c r="G12" s="6" t="s">
        <v>15</v>
      </c>
      <c r="H12" s="7">
        <f>(H6*4)*0.9</f>
        <v>99000</v>
      </c>
    </row>
    <row r="13" spans="1:8" ht="12.75">
      <c r="A13" t="s">
        <v>32</v>
      </c>
      <c r="B13" s="1"/>
      <c r="C13" s="1">
        <v>1000</v>
      </c>
      <c r="D13" s="1"/>
      <c r="F13" s="8"/>
      <c r="G13" s="9" t="s">
        <v>16</v>
      </c>
      <c r="H13" s="10">
        <f>IF(ISBLANK($B$4),IF(ISBLANK($B$5),SUM($D$8:$D$60)*0.6,SUM($D$8:$D$60)*0.5),IF(ISBLANK($B$5),SUM($D$8:$D$60)*0.5,SUM($D$8:$D$60)*0.4))</f>
        <v>0.66</v>
      </c>
    </row>
    <row r="14" spans="1:8" ht="12.75">
      <c r="A14" t="s">
        <v>34</v>
      </c>
      <c r="B14" s="1">
        <v>3</v>
      </c>
      <c r="C14" s="1">
        <v>4500</v>
      </c>
      <c r="D14" s="1"/>
      <c r="F14" s="5"/>
      <c r="G14" s="6" t="s">
        <v>17</v>
      </c>
      <c r="H14" s="7">
        <f>(H6*10)*0.9</f>
        <v>247500</v>
      </c>
    </row>
    <row r="15" spans="1:8" ht="12.75">
      <c r="A15" t="s">
        <v>33</v>
      </c>
      <c r="B15" s="1"/>
      <c r="C15" s="1">
        <v>1000</v>
      </c>
      <c r="D15" s="1"/>
      <c r="F15" s="8"/>
      <c r="G15" s="9" t="s">
        <v>18</v>
      </c>
      <c r="H15" s="10">
        <f>IF(ISBLANK($B$4),IF(ISBLANK($B$5),SUM($D$8:$D$60)*0.4,SUM($D$8:$D$60)*0.3),IF(ISBLANK($B$5),SUM($D$8:$D$60)*0.3,SUM($D$8:$D$60)*0.2))</f>
        <v>0.44000000000000006</v>
      </c>
    </row>
    <row r="16" spans="1:4" ht="12.75">
      <c r="A16" t="s">
        <v>35</v>
      </c>
      <c r="B16" s="1">
        <v>2</v>
      </c>
      <c r="C16" s="1">
        <v>750</v>
      </c>
      <c r="D16" s="1">
        <v>0.3</v>
      </c>
    </row>
    <row r="17" spans="1:4" ht="12.75">
      <c r="A17" t="s">
        <v>38</v>
      </c>
      <c r="B17" s="1">
        <v>3</v>
      </c>
      <c r="C17" s="1">
        <v>4500</v>
      </c>
      <c r="D17" s="1"/>
    </row>
    <row r="18" spans="1:4" ht="12.75">
      <c r="A18" t="s">
        <v>36</v>
      </c>
      <c r="B18" s="1"/>
      <c r="C18" s="1">
        <v>750</v>
      </c>
      <c r="D18" s="1"/>
    </row>
    <row r="19" spans="1:4" ht="12.75">
      <c r="A19" t="s">
        <v>39</v>
      </c>
      <c r="B19" s="1"/>
      <c r="C19" s="1">
        <v>750</v>
      </c>
      <c r="D19" s="1"/>
    </row>
    <row r="20" spans="1:4" ht="12.75">
      <c r="A20" t="s">
        <v>37</v>
      </c>
      <c r="B20" s="1"/>
      <c r="C20" s="1">
        <v>1000</v>
      </c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  <row r="52" spans="2:4" ht="12.75">
      <c r="B52" s="1"/>
      <c r="C52" s="1"/>
      <c r="D52" s="1"/>
    </row>
    <row r="53" spans="2:4" ht="12.75">
      <c r="B53" s="1"/>
      <c r="C53" s="1"/>
      <c r="D53" s="1"/>
    </row>
    <row r="54" spans="2:4" ht="12.75">
      <c r="B54" s="1"/>
      <c r="C54" s="1"/>
      <c r="D54" s="1"/>
    </row>
    <row r="55" spans="2:4" ht="12.75">
      <c r="B55" s="1"/>
      <c r="C55" s="1"/>
      <c r="D55" s="1"/>
    </row>
    <row r="56" spans="2:4" ht="12.75">
      <c r="B56" s="1"/>
      <c r="C56" s="1"/>
      <c r="D56" s="1"/>
    </row>
    <row r="57" spans="2:4" ht="12.75">
      <c r="B57" s="1"/>
      <c r="C57" s="1"/>
      <c r="D57" s="1"/>
    </row>
    <row r="58" spans="2:4" ht="12.75">
      <c r="B58" s="1"/>
      <c r="C58" s="1"/>
      <c r="D58" s="1"/>
    </row>
    <row r="59" spans="2:4" ht="12.75">
      <c r="B59" s="1"/>
      <c r="C59" s="1"/>
      <c r="D59" s="1"/>
    </row>
    <row r="60" spans="2:4" ht="12.75">
      <c r="B60" s="1"/>
      <c r="C60" s="1"/>
      <c r="D60" s="1"/>
    </row>
  </sheetData>
  <mergeCells count="2">
    <mergeCell ref="A1:G1"/>
    <mergeCell ref="F5:H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Jason Crawford</cp:lastModifiedBy>
  <dcterms:created xsi:type="dcterms:W3CDTF">1996-10-14T23:33:28Z</dcterms:created>
  <dcterms:modified xsi:type="dcterms:W3CDTF">2009-10-12T18:38:27Z</dcterms:modified>
  <cp:category/>
  <cp:version/>
  <cp:contentType/>
  <cp:contentStatus/>
</cp:coreProperties>
</file>